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gane\OneDrive\Рабочий стол\протоколы\протоколы\Формы протоколов трек\"/>
    </mc:Choice>
  </mc:AlternateContent>
  <xr:revisionPtr revIDLastSave="0" documentId="13_ncr:1_{A6B8D2ED-6959-410E-AB12-89CCF20365E4}" xr6:coauthVersionLast="47" xr6:coauthVersionMax="47" xr10:uidLastSave="{00000000-0000-0000-0000-000000000000}"/>
  <bookViews>
    <workbookView xWindow="-120" yWindow="-120" windowWidth="20730" windowHeight="11040" tabRatio="789" xr2:uid="{00000000-000D-0000-FFFF-FFFF00000000}"/>
  </bookViews>
  <sheets>
    <sheet name="ком г. пресл. 2 км" sheetId="100" r:id="rId1"/>
  </sheets>
  <definedNames>
    <definedName name="_xlnm.Print_Area" localSheetId="0">'ком г. пресл. 2 км'!$A$1:$L$84</definedName>
  </definedNames>
  <calcPr calcId="181029"/>
</workbook>
</file>

<file path=xl/calcChain.xml><?xml version="1.0" encoding="utf-8"?>
<calcChain xmlns="http://schemas.openxmlformats.org/spreadsheetml/2006/main">
  <c r="J23" i="100" l="1"/>
  <c r="J28" i="100"/>
  <c r="A84" i="100"/>
  <c r="J78" i="100"/>
  <c r="H78" i="100"/>
  <c r="E78" i="100"/>
  <c r="A78" i="100"/>
  <c r="L66" i="100"/>
  <c r="L65" i="100"/>
  <c r="L64" i="100"/>
  <c r="L61" i="100"/>
  <c r="L60" i="100"/>
  <c r="L59" i="100"/>
  <c r="L56" i="100"/>
  <c r="L55" i="100"/>
  <c r="L54" i="100"/>
  <c r="L51" i="100"/>
  <c r="L50" i="100"/>
  <c r="L49" i="100"/>
  <c r="L47" i="100"/>
  <c r="L46" i="100"/>
  <c r="L45" i="100"/>
  <c r="L44" i="100"/>
  <c r="L41" i="100"/>
  <c r="L40" i="100"/>
  <c r="L39" i="100"/>
  <c r="L37" i="100"/>
  <c r="L36" i="100"/>
  <c r="L35" i="100"/>
  <c r="L34" i="100"/>
  <c r="L31" i="100"/>
  <c r="L30" i="100"/>
  <c r="L29" i="100"/>
  <c r="L27" i="100"/>
  <c r="L26" i="100"/>
  <c r="L25" i="100"/>
  <c r="L24" i="100"/>
  <c r="I27" i="100"/>
  <c r="I26" i="100"/>
  <c r="I25" i="100"/>
  <c r="I24" i="100"/>
  <c r="J43" i="100" l="1"/>
  <c r="J63" i="100"/>
  <c r="J53" i="100"/>
  <c r="J38" i="100"/>
  <c r="J48" i="100"/>
  <c r="L76" i="100"/>
  <c r="J27" i="100" l="1"/>
  <c r="J26" i="100"/>
  <c r="J25" i="100"/>
  <c r="J24" i="100"/>
  <c r="J33" i="100"/>
  <c r="J58" i="100"/>
  <c r="J84" i="100"/>
  <c r="H84" i="100"/>
  <c r="E84" i="100"/>
  <c r="H76" i="100"/>
  <c r="H75" i="100"/>
  <c r="L75" i="100"/>
  <c r="L74" i="100"/>
  <c r="H74" i="100"/>
  <c r="L73" i="100"/>
  <c r="L72" i="100"/>
  <c r="L71" i="100"/>
  <c r="L70" i="100"/>
</calcChain>
</file>

<file path=xl/sharedStrings.xml><?xml version="1.0" encoding="utf-8"?>
<sst xmlns="http://schemas.openxmlformats.org/spreadsheetml/2006/main" count="229" uniqueCount="149">
  <si>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</si>
  <si>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</si>
  <si>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</si>
  <si>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</si>
  <si>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</si>
  <si>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</si>
  <si>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</si>
  <si>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</si>
  <si>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</si>
  <si>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</si>
  <si>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</si>
  <si>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</si>
  <si>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</si>
  <si>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</si>
  <si>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</si>
  <si>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</si>
  <si>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</si>
  <si>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</si>
  <si>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</si>
  <si>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</si>
  <si>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</si>
  <si>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МС</t>
  </si>
  <si>
    <t>ВЫПОЛНЕНИЕ НТУ ЕВСК</t>
  </si>
  <si>
    <t>ЗМС</t>
  </si>
  <si>
    <t>КМС</t>
  </si>
  <si>
    <t>Субъектов РФ</t>
  </si>
  <si>
    <t>ДАТА РОЖД.</t>
  </si>
  <si>
    <t>UCI ID</t>
  </si>
  <si>
    <t>1 СР</t>
  </si>
  <si>
    <t/>
  </si>
  <si>
    <t>2 СР</t>
  </si>
  <si>
    <t>3 СР</t>
  </si>
  <si>
    <t xml:space="preserve">Влажность: </t>
  </si>
  <si>
    <t>Девушки 15-16 лет</t>
  </si>
  <si>
    <t>ПЕРВЕНСТВО РОССИИ</t>
  </si>
  <si>
    <t>Санкт-Петербург</t>
  </si>
  <si>
    <t>ДИКАЯ Арина</t>
  </si>
  <si>
    <t>05.07.2007</t>
  </si>
  <si>
    <t>12.03.2006</t>
  </si>
  <si>
    <t>06.10.2007</t>
  </si>
  <si>
    <t>Департамент спорта города Москвы</t>
  </si>
  <si>
    <t>РСОО "Федерация велосипедного спорта в городе Москве"</t>
  </si>
  <si>
    <t>МЕСТО ПРОВЕДЕНИЯ: г. Москва</t>
  </si>
  <si>
    <t>ГНИДЕНКО В.Н. (ВК, г.Тула)</t>
  </si>
  <si>
    <t>БЕЛОБОРОДОВА О.В. (1к., г.Москва)</t>
  </si>
  <si>
    <t>КОЛЕДЕНКОВ А.Н. (1 к., г.Москва)</t>
  </si>
  <si>
    <t>НАЗВАНИЕ ТРАССЫ / РЕГ. НОМЕР: АО "СЦП "Крылатское" ЦЦЮ ЮЦЦ</t>
  </si>
  <si>
    <t>ДАТА ПРОВЕДЕНИЯ: 22-26 июня 2022 года</t>
  </si>
  <si>
    <t>НАЧАЛО ГОНКИ:</t>
  </si>
  <si>
    <t>ОКОНЧАНИЕ ГОНКИ:</t>
  </si>
  <si>
    <t>№ ЕКП 2022: 4952</t>
  </si>
  <si>
    <t>№ ВРВС: 0080221811Я</t>
  </si>
  <si>
    <t>РЕЗУЛЬТАТ НА ОТРЕЗКЕ</t>
  </si>
  <si>
    <t>Температура:</t>
  </si>
  <si>
    <t>Москва</t>
  </si>
  <si>
    <t>Тульская область</t>
  </si>
  <si>
    <t>СОРОКОЛАТОВА Софья</t>
  </si>
  <si>
    <t>02.08.2006</t>
  </si>
  <si>
    <t>МАКСИМЧУК Милана</t>
  </si>
  <si>
    <t>22.04.2007</t>
  </si>
  <si>
    <t>Республика Адыгея</t>
  </si>
  <si>
    <t>ПЕТРИЧИНА Алина</t>
  </si>
  <si>
    <t>27.02.2007</t>
  </si>
  <si>
    <t>СМИРНОВА Анна</t>
  </si>
  <si>
    <t>28.09.2007</t>
  </si>
  <si>
    <t>РОЗАНОВА Анастасия</t>
  </si>
  <si>
    <t>19.06.2006</t>
  </si>
  <si>
    <t>Московская область</t>
  </si>
  <si>
    <t>ГЕЙКО Диана</t>
  </si>
  <si>
    <t>13.09.2007</t>
  </si>
  <si>
    <t>МИГАЧЕВА Елизавета</t>
  </si>
  <si>
    <t>11.05.2007</t>
  </si>
  <si>
    <t>БУЛАВКИНА Анастасия</t>
  </si>
  <si>
    <t>ВАСИЛЕНКО Владислава</t>
  </si>
  <si>
    <t>31.12.2006</t>
  </si>
  <si>
    <t>Ростовская область</t>
  </si>
  <si>
    <t>БРЮХОВА Мария</t>
  </si>
  <si>
    <t>РАДУНЕНКО Анна</t>
  </si>
  <si>
    <t>21.12.2007</t>
  </si>
  <si>
    <t>АЛЕКСЕЕНКО Вероника</t>
  </si>
  <si>
    <t>18.04.2007</t>
  </si>
  <si>
    <t>ЕВКО Валерия</t>
  </si>
  <si>
    <t>23.05.2007</t>
  </si>
  <si>
    <t>15.07.2007</t>
  </si>
  <si>
    <t>СУДАРИКОВА Мария</t>
  </si>
  <si>
    <t>15.12.2008</t>
  </si>
  <si>
    <t>АЛЕЙНИК Полина</t>
  </si>
  <si>
    <t>15.08.2007</t>
  </si>
  <si>
    <t>Краснодарский край</t>
  </si>
  <si>
    <t>САВЧЕНКО Ольга</t>
  </si>
  <si>
    <t>23.04.2006</t>
  </si>
  <si>
    <t>ХОХЛОВА Дарья</t>
  </si>
  <si>
    <t>23.04.2007</t>
  </si>
  <si>
    <t>Пензенская область</t>
  </si>
  <si>
    <t>ТРУШ Диана</t>
  </si>
  <si>
    <t>19.09.2007</t>
  </si>
  <si>
    <t>26.09.2007</t>
  </si>
  <si>
    <t>САМОДУРОВА Яна</t>
  </si>
  <si>
    <t>14.12.2008</t>
  </si>
  <si>
    <t>КАМЕНЕВА Марина</t>
  </si>
  <si>
    <t>13.10.2007</t>
  </si>
  <si>
    <t>ГАВРИНА Вероника</t>
  </si>
  <si>
    <t>14.04.2008</t>
  </si>
  <si>
    <t>ЖУРАВЛЕВА Дарья</t>
  </si>
  <si>
    <t>22.08.2007</t>
  </si>
  <si>
    <t>ТОЛСТИКОВА Екатерина</t>
  </si>
  <si>
    <t>02.03.2006</t>
  </si>
  <si>
    <t>Республика Крым, Республика Адыгея</t>
  </si>
  <si>
    <t>1000 м</t>
  </si>
  <si>
    <t>трек - командная гонка преследования 2 км</t>
  </si>
  <si>
    <t>КОЗЛОВА Карина</t>
  </si>
  <si>
    <t>11.03.2006</t>
  </si>
  <si>
    <t>ЖУРАВЛЕВА Екатерина</t>
  </si>
  <si>
    <t>02.06.2006</t>
  </si>
  <si>
    <t>КАСИМОВА Виолетта</t>
  </si>
  <si>
    <t>24.10.2007</t>
  </si>
  <si>
    <t>ТАДЖИЕВА Алина</t>
  </si>
  <si>
    <t>29.08.2007</t>
  </si>
  <si>
    <t>УДЯНСКАЯ Александра</t>
  </si>
  <si>
    <t>16.03.2007</t>
  </si>
  <si>
    <t>ИЗОТОВА Анна</t>
  </si>
  <si>
    <t>ЮРЧЕНКО Александра</t>
  </si>
  <si>
    <t>21.09.2007</t>
  </si>
  <si>
    <t>ЗИМЕНС Виктория</t>
  </si>
  <si>
    <t>08.02.2006</t>
  </si>
  <si>
    <t>РЫБИНА Светлана</t>
  </si>
  <si>
    <t>17.08.2006</t>
  </si>
  <si>
    <t>ЩЕКОТОВА Анастасия</t>
  </si>
  <si>
    <t>08.03.2006</t>
  </si>
  <si>
    <t>ТОЛСТИКОВА Елизавета</t>
  </si>
  <si>
    <t>МАРКИНА Ксения</t>
  </si>
  <si>
    <t>22.08.2006</t>
  </si>
  <si>
    <t>БАЖЕНОВА Кристина</t>
  </si>
  <si>
    <t>19.03.2008</t>
  </si>
  <si>
    <t>ЖУЧКОВА Анастасия</t>
  </si>
  <si>
    <t>БУЗЫРЕВА Анастасия</t>
  </si>
  <si>
    <t>Финал</t>
  </si>
  <si>
    <t>Квалификация</t>
  </si>
  <si>
    <t>дерево</t>
  </si>
  <si>
    <t>6</t>
  </si>
  <si>
    <t>ПОКРЫТИЕ ТРЕКА:</t>
  </si>
  <si>
    <t>ДЛИНА ТРЕКА (м):</t>
  </si>
  <si>
    <t>ДИСТАНЦИЯ (км) / КРУГОВ</t>
  </si>
  <si>
    <t>Заявлено команд</t>
  </si>
  <si>
    <t>Стартовало команд</t>
  </si>
  <si>
    <t>Финишировало команд</t>
  </si>
  <si>
    <t>Н. финишировало команд</t>
  </si>
  <si>
    <t>Дисквалифицировано команд</t>
  </si>
  <si>
    <t>Н. стартовало команд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</si>
</sst>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h:mm:ss.00"/>
    <numFmt numFmtId="166" formatCode="0.0"/>
    <numFmt numFmtId="167" formatCode="m:ss.000"/>
    <numFmt numFmtId="168" formatCode="0.00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Arial"/>
      <family val="2"/>
      <charset val="204"/>
    </font>
    <font>
      <sz val="9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70">
    <xf numFmtId="0" fontId="0" fillId="0" borderId="0" xfId="0"/>
    <xf numFmtId="0" fontId="15" fillId="0" borderId="0" xfId="0" applyFont="1"/>
    <xf numFmtId="0" fontId="17" fillId="0" borderId="0" xfId="0" applyFont="1"/>
    <xf numFmtId="1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5" fontId="7" fillId="3" borderId="0" xfId="0" applyNumberFormat="1" applyFont="1" applyFill="1" applyAlignment="1">
      <alignment horizontal="center" vertical="center"/>
    </xf>
    <xf numFmtId="2" fontId="7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/>
    <xf numFmtId="0" fontId="13" fillId="2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65" fontId="5" fillId="0" borderId="0" xfId="0" applyNumberFormat="1" applyFont="1" applyAlignment="1">
      <alignment horizontal="left" vertical="center"/>
    </xf>
    <xf numFmtId="14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justify"/>
    </xf>
    <xf numFmtId="0" fontId="10" fillId="0" borderId="0" xfId="8" applyFont="1" applyAlignment="1">
      <alignment vertical="center" wrapText="1"/>
    </xf>
    <xf numFmtId="14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2" borderId="0" xfId="0" applyFont="1" applyFill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horizontal="left" vertical="center"/>
    </xf>
    <xf numFmtId="1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19" fillId="0" borderId="0" xfId="0" applyFont="1"/>
    <xf numFmtId="2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vertical="center"/>
    </xf>
    <xf numFmtId="9" fontId="18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165" fontId="13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13" fillId="2" borderId="0" xfId="3" applyFont="1" applyFill="1" applyAlignment="1">
      <alignment horizontal="center" vertical="center" wrapText="1"/>
    </xf>
    <xf numFmtId="14" fontId="13" fillId="2" borderId="0" xfId="3" applyNumberFormat="1" applyFont="1" applyFill="1" applyAlignment="1">
      <alignment horizontal="center" vertical="center" wrapText="1"/>
    </xf>
    <xf numFmtId="165" fontId="13" fillId="2" borderId="0" xfId="3" applyNumberFormat="1" applyFont="1" applyFill="1" applyAlignment="1">
      <alignment horizontal="center" vertical="center" wrapText="1"/>
    </xf>
    <xf numFmtId="2" fontId="13" fillId="2" borderId="0" xfId="3" applyNumberFormat="1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/>
    </xf>
    <xf numFmtId="167" fontId="1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_1" xfId="8" xr:uid="{00000000-0005-0000-0000-000007000000}"/>
    <cellStyle name="Обычный_Стартовый протокол Смирнов_20101106_Results" xfId="3" xr:uid="{00000000-0005-0000-0000-000008000000}"/>
  </cellStyles>
  <dxfs count="2"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16931</xdr:colOff>
      <xdr:row>0</xdr:row>
      <xdr:rowOff>25344</xdr:rowOff>
    </xdr:from>
    <xdr:to>
      <xdr:col>1</xdr:col>
      <xdr:colOff>188407</xdr:colOff>
      <xdr:row>3</xdr:row>
      <xdr:rowOff>73270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1" y="25344"/>
          <a:ext cx="757630" cy="770151"/>
        </a:xfrm>
        <a:prstGeom prst="rect">
          <a:avLst/>
        </a:prstGeom>
      </xdr:spPr>
    </xdr:pic>
    <xdr:clientData/>
  </xdr:twoCellAnchor>
  <xdr:twoCellAnchor editAs="oneCell">
    <xdr:from>
      <xdr:col>1</xdr:col>
      <xdr:colOff>524867</xdr:colOff>
      <xdr:row>0</xdr:row>
      <xdr:rowOff>67445</xdr:rowOff>
    </xdr:from>
    <xdr:to>
      <xdr:col>2</xdr:col>
      <xdr:colOff>774560</xdr:colOff>
      <xdr:row>3</xdr:row>
      <xdr:rowOff>52335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021" y="67445"/>
          <a:ext cx="835847" cy="707115"/>
        </a:xfrm>
        <a:prstGeom prst="rect">
          <a:avLst/>
        </a:prstGeom>
      </xdr:spPr>
    </xdr:pic>
    <xdr:clientData/>
  </xdr:twoCellAnchor>
  <xdr:oneCellAnchor>
    <xdr:from>
      <xdr:col>9</xdr:col>
      <xdr:colOff>593328</xdr:colOff>
      <xdr:row>0</xdr:row>
      <xdr:rowOff>94233</xdr:rowOff>
    </xdr:from>
    <xdr:ext cx="1490201" cy="731739"/>
    <xdr:pic>
      <xdr:nvPicPr>
        <xdr:cNvPr id="4" name="Pictur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83203" y="94233"/>
          <a:ext cx="1490201" cy="7317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4"/>
  <sheetViews>
    <sheetView tabSelected="1" view="pageBreakPreview" topLeftCell="A4" zoomScale="91" zoomScaleNormal="91" zoomScaleSheetLayoutView="91" workbookViewId="0">
      <selection activeCell="A15" sqref="A15:G15"/>
    </sheetView>
  </sheetViews>
  <sheetFormatPr defaultColWidth="8.85546875" defaultRowHeight="12.75" x14ac:dyDescent="0.2"/>
  <cols>
    <col min="3" max="3" width="13.28515625" customWidth="1"/>
    <col min="4" max="4" width="22.7109375" customWidth="1"/>
    <col min="5" max="5" width="11.140625" customWidth="1"/>
    <col min="7" max="7" width="23.42578125" customWidth="1"/>
    <col min="8" max="8" width="22.42578125" customWidth="1"/>
    <col min="9" max="9" width="11.7109375" customWidth="1"/>
    <col min="10" max="10" width="11.42578125" customWidth="1"/>
    <col min="11" max="11" width="14.28515625" customWidth="1"/>
    <col min="12" max="12" width="13" customWidth="1"/>
  </cols>
  <sheetData>
    <row r="1" spans="1:12" s="1" customFormat="1" ht="18.75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s="1" customFormat="1" ht="18.75" x14ac:dyDescent="0.25">
      <c r="A2" s="48" t="s">
        <v>40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s="1" customFormat="1" ht="18.75" x14ac:dyDescent="0.25">
      <c r="A3" s="48" t="s">
        <v>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s="1" customFormat="1" ht="18.75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s="1" customFormat="1" ht="6.75" customHeight="1" x14ac:dyDescent="0.25">
      <c r="A5" s="48" t="s">
        <v>29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 s="2" customFormat="1" ht="24.75" customHeight="1" x14ac:dyDescent="0.35">
      <c r="A6" s="47" t="s">
        <v>34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12" s="1" customFormat="1" ht="18.75" x14ac:dyDescent="0.25">
      <c r="A7" s="49" t="s">
        <v>14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s="1" customFormat="1" ht="8.25" customHeight="1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</row>
    <row r="9" spans="1:12" s="1" customFormat="1" ht="18.75" x14ac:dyDescent="0.25">
      <c r="A9" s="49" t="s">
        <v>19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</row>
    <row r="10" spans="1:12" s="1" customFormat="1" ht="18.75" x14ac:dyDescent="0.25">
      <c r="A10" s="50" t="s">
        <v>109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</row>
    <row r="11" spans="1:12" s="1" customFormat="1" ht="18.75" x14ac:dyDescent="0.25">
      <c r="A11" s="49" t="s">
        <v>33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</row>
    <row r="12" spans="1:12" s="1" customFormat="1" ht="8.25" customHeight="1" x14ac:dyDescent="0.25">
      <c r="A12" s="49" t="s">
        <v>29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</row>
    <row r="13" spans="1:12" s="8" customFormat="1" ht="15.75" x14ac:dyDescent="0.2">
      <c r="A13" s="51" t="s">
        <v>42</v>
      </c>
      <c r="B13" s="51"/>
      <c r="C13" s="51"/>
      <c r="D13" s="51"/>
      <c r="E13" s="3"/>
      <c r="F13" s="4"/>
      <c r="G13" s="4" t="s">
        <v>48</v>
      </c>
      <c r="H13" s="5"/>
      <c r="I13" s="5"/>
      <c r="J13" s="6"/>
      <c r="K13" s="7"/>
      <c r="L13" s="7" t="s">
        <v>51</v>
      </c>
    </row>
    <row r="14" spans="1:12" s="8" customFormat="1" ht="15.75" x14ac:dyDescent="0.2">
      <c r="A14" s="51" t="s">
        <v>47</v>
      </c>
      <c r="B14" s="51"/>
      <c r="C14" s="51"/>
      <c r="D14" s="51"/>
      <c r="E14" s="3"/>
      <c r="F14" s="4"/>
      <c r="G14" s="4" t="s">
        <v>49</v>
      </c>
      <c r="H14" s="5"/>
      <c r="I14" s="5"/>
      <c r="J14" s="6"/>
      <c r="K14" s="7"/>
      <c r="L14" s="7" t="s">
        <v>50</v>
      </c>
    </row>
    <row r="15" spans="1:12" s="8" customFormat="1" x14ac:dyDescent="0.2">
      <c r="A15" s="68" t="s">
        <v>8</v>
      </c>
      <c r="B15" s="68"/>
      <c r="C15" s="68"/>
      <c r="D15" s="68"/>
      <c r="E15" s="68"/>
      <c r="F15" s="68"/>
      <c r="G15" s="69"/>
      <c r="H15" s="53" t="s">
        <v>1</v>
      </c>
      <c r="I15" s="53"/>
      <c r="J15" s="53"/>
      <c r="K15" s="53"/>
      <c r="L15" s="53"/>
    </row>
    <row r="16" spans="1:12" s="8" customFormat="1" x14ac:dyDescent="0.2">
      <c r="A16" s="10" t="s">
        <v>15</v>
      </c>
      <c r="B16" s="11"/>
      <c r="C16" s="11"/>
      <c r="D16" s="10"/>
      <c r="E16" s="12" t="s">
        <v>29</v>
      </c>
      <c r="F16" s="10"/>
      <c r="G16" s="36"/>
      <c r="H16" s="54" t="s">
        <v>46</v>
      </c>
      <c r="I16" s="54"/>
      <c r="J16" s="54"/>
      <c r="K16" s="54"/>
      <c r="L16" s="54"/>
    </row>
    <row r="17" spans="1:12" s="8" customFormat="1" x14ac:dyDescent="0.2">
      <c r="A17" s="10" t="s">
        <v>16</v>
      </c>
      <c r="B17" s="11"/>
      <c r="C17" s="11"/>
      <c r="D17" s="12"/>
      <c r="E17" s="14"/>
      <c r="F17" s="10"/>
      <c r="G17" s="36" t="s">
        <v>43</v>
      </c>
      <c r="H17" s="15" t="s">
        <v>140</v>
      </c>
      <c r="I17" s="15"/>
      <c r="J17" s="15"/>
      <c r="K17" s="15"/>
      <c r="L17" s="16" t="s">
        <v>138</v>
      </c>
    </row>
    <row r="18" spans="1:12" s="8" customFormat="1" x14ac:dyDescent="0.2">
      <c r="A18" s="10" t="s">
        <v>17</v>
      </c>
      <c r="B18" s="11"/>
      <c r="C18" s="11"/>
      <c r="D18" s="12"/>
      <c r="E18" s="14"/>
      <c r="F18" s="10"/>
      <c r="G18" s="36" t="s">
        <v>44</v>
      </c>
      <c r="H18" s="15" t="s">
        <v>141</v>
      </c>
      <c r="I18" s="15"/>
      <c r="J18" s="15"/>
      <c r="K18" s="15"/>
      <c r="L18" s="17">
        <v>333</v>
      </c>
    </row>
    <row r="19" spans="1:12" s="8" customFormat="1" x14ac:dyDescent="0.2">
      <c r="A19" s="10" t="s">
        <v>13</v>
      </c>
      <c r="B19" s="11"/>
      <c r="C19" s="11"/>
      <c r="D19" s="10"/>
      <c r="E19" s="14"/>
      <c r="F19" s="10"/>
      <c r="G19" s="36" t="s">
        <v>45</v>
      </c>
      <c r="H19" s="13" t="s">
        <v>142</v>
      </c>
      <c r="I19" s="13"/>
      <c r="J19" s="18">
        <v>2</v>
      </c>
      <c r="L19" s="17" t="s">
        <v>139</v>
      </c>
    </row>
    <row r="20" spans="1:12" ht="8.25" customHeight="1" x14ac:dyDescent="0.2">
      <c r="A20" s="10"/>
      <c r="B20" s="11"/>
      <c r="C20" s="11"/>
      <c r="D20" s="10"/>
      <c r="E20" s="14"/>
      <c r="F20" s="10"/>
      <c r="G20" s="37"/>
      <c r="H20" s="19"/>
      <c r="I20" s="19"/>
      <c r="J20" s="20"/>
      <c r="K20" s="10"/>
      <c r="L20" s="10"/>
    </row>
    <row r="21" spans="1:12" s="8" customFormat="1" x14ac:dyDescent="0.2">
      <c r="A21" s="52" t="s">
        <v>5</v>
      </c>
      <c r="B21" s="55" t="s">
        <v>10</v>
      </c>
      <c r="C21" s="55" t="s">
        <v>27</v>
      </c>
      <c r="D21" s="55" t="s">
        <v>2</v>
      </c>
      <c r="E21" s="56" t="s">
        <v>26</v>
      </c>
      <c r="F21" s="55" t="s">
        <v>7</v>
      </c>
      <c r="G21" s="55" t="s">
        <v>11</v>
      </c>
      <c r="H21" s="9" t="s">
        <v>52</v>
      </c>
      <c r="I21" s="57" t="s">
        <v>6</v>
      </c>
      <c r="J21" s="58" t="s">
        <v>20</v>
      </c>
      <c r="K21" s="59" t="s">
        <v>22</v>
      </c>
      <c r="L21" s="59" t="s">
        <v>12</v>
      </c>
    </row>
    <row r="22" spans="1:12" s="8" customFormat="1" x14ac:dyDescent="0.2">
      <c r="A22" s="52"/>
      <c r="B22" s="55"/>
      <c r="C22" s="55"/>
      <c r="D22" s="55"/>
      <c r="E22" s="56"/>
      <c r="F22" s="55"/>
      <c r="G22" s="55"/>
      <c r="H22" s="9" t="s">
        <v>108</v>
      </c>
      <c r="I22" s="57"/>
      <c r="J22" s="58"/>
      <c r="K22" s="59"/>
      <c r="L22" s="59"/>
    </row>
    <row r="23" spans="1:12" ht="16.5" customHeight="1" x14ac:dyDescent="0.2">
      <c r="A23" s="64">
        <v>1</v>
      </c>
      <c r="B23" s="11">
        <v>189</v>
      </c>
      <c r="C23" s="11">
        <v>10091139564</v>
      </c>
      <c r="D23" s="21" t="s">
        <v>110</v>
      </c>
      <c r="E23" s="11" t="s">
        <v>111</v>
      </c>
      <c r="F23" s="11" t="s">
        <v>28</v>
      </c>
      <c r="G23" s="22" t="s">
        <v>35</v>
      </c>
      <c r="H23" s="62">
        <v>8.8236111111111111E-4</v>
      </c>
      <c r="I23" s="62">
        <v>1.7114583333333333E-3</v>
      </c>
      <c r="J23" s="67">
        <f>$J$19/((I23*24))</f>
        <v>48.691418137553256</v>
      </c>
      <c r="K23" s="11"/>
      <c r="L23" s="67" t="s">
        <v>136</v>
      </c>
    </row>
    <row r="24" spans="1:12" ht="16.5" customHeight="1" x14ac:dyDescent="0.2">
      <c r="A24" s="64"/>
      <c r="B24" s="11">
        <v>132</v>
      </c>
      <c r="C24" s="11">
        <v>10111188252</v>
      </c>
      <c r="D24" s="21" t="s">
        <v>118</v>
      </c>
      <c r="E24" s="11" t="s">
        <v>119</v>
      </c>
      <c r="F24" s="11" t="s">
        <v>28</v>
      </c>
      <c r="G24" s="22" t="s">
        <v>35</v>
      </c>
      <c r="H24" s="62"/>
      <c r="I24" s="62">
        <f t="shared" ref="I24:J24" si="0">I23</f>
        <v>1.7114583333333333E-3</v>
      </c>
      <c r="J24" s="67">
        <f t="shared" si="0"/>
        <v>48.691418137553256</v>
      </c>
      <c r="K24" s="11"/>
      <c r="L24" s="67" t="str">
        <f>L23</f>
        <v>Финал</v>
      </c>
    </row>
    <row r="25" spans="1:12" ht="16.5" customHeight="1" x14ac:dyDescent="0.2">
      <c r="A25" s="64"/>
      <c r="B25" s="11">
        <v>129</v>
      </c>
      <c r="C25" s="11">
        <v>10111016480</v>
      </c>
      <c r="D25" s="21" t="s">
        <v>112</v>
      </c>
      <c r="E25" s="11" t="s">
        <v>113</v>
      </c>
      <c r="F25" s="11" t="s">
        <v>28</v>
      </c>
      <c r="G25" s="22" t="s">
        <v>35</v>
      </c>
      <c r="H25" s="62"/>
      <c r="I25" s="62">
        <f t="shared" ref="I25:J25" si="1">I23</f>
        <v>1.7114583333333333E-3</v>
      </c>
      <c r="J25" s="67">
        <f t="shared" si="1"/>
        <v>48.691418137553256</v>
      </c>
      <c r="K25" s="11"/>
      <c r="L25" s="67" t="str">
        <f>L23</f>
        <v>Финал</v>
      </c>
    </row>
    <row r="26" spans="1:12" ht="16.5" customHeight="1" x14ac:dyDescent="0.2">
      <c r="A26" s="64"/>
      <c r="B26" s="11">
        <v>131</v>
      </c>
      <c r="C26" s="11">
        <v>10123783704</v>
      </c>
      <c r="D26" s="21" t="s">
        <v>116</v>
      </c>
      <c r="E26" s="11" t="s">
        <v>117</v>
      </c>
      <c r="F26" s="11" t="s">
        <v>28</v>
      </c>
      <c r="G26" s="22" t="s">
        <v>35</v>
      </c>
      <c r="H26" s="62"/>
      <c r="I26" s="62">
        <f t="shared" ref="I26:J26" si="2">I23</f>
        <v>1.7114583333333333E-3</v>
      </c>
      <c r="J26" s="67">
        <f t="shared" si="2"/>
        <v>48.691418137553256</v>
      </c>
      <c r="K26" s="11"/>
      <c r="L26" s="67" t="str">
        <f>L23</f>
        <v>Финал</v>
      </c>
    </row>
    <row r="27" spans="1:12" ht="16.5" customHeight="1" x14ac:dyDescent="0.2">
      <c r="A27" s="64"/>
      <c r="B27" s="11">
        <v>130</v>
      </c>
      <c r="C27" s="11">
        <v>10105526785</v>
      </c>
      <c r="D27" s="21" t="s">
        <v>114</v>
      </c>
      <c r="E27" s="11" t="s">
        <v>115</v>
      </c>
      <c r="F27" s="11" t="s">
        <v>28</v>
      </c>
      <c r="G27" s="22" t="s">
        <v>35</v>
      </c>
      <c r="H27" s="62"/>
      <c r="I27" s="62">
        <f t="shared" ref="I27:J27" si="3">I23</f>
        <v>1.7114583333333333E-3</v>
      </c>
      <c r="J27" s="67">
        <f t="shared" si="3"/>
        <v>48.691418137553256</v>
      </c>
      <c r="K27" s="11"/>
      <c r="L27" s="67" t="str">
        <f>L23</f>
        <v>Финал</v>
      </c>
    </row>
    <row r="28" spans="1:12" ht="16.5" customHeight="1" x14ac:dyDescent="0.2">
      <c r="A28" s="64">
        <v>2</v>
      </c>
      <c r="B28" s="11">
        <v>170</v>
      </c>
      <c r="C28" s="11">
        <v>10094255385</v>
      </c>
      <c r="D28" s="21" t="s">
        <v>120</v>
      </c>
      <c r="E28" s="11" t="s">
        <v>104</v>
      </c>
      <c r="F28" s="11" t="s">
        <v>24</v>
      </c>
      <c r="G28" s="22" t="s">
        <v>55</v>
      </c>
      <c r="H28" s="62">
        <v>8.7776620370370385E-4</v>
      </c>
      <c r="I28" s="62">
        <v>1.7191203703703702E-3</v>
      </c>
      <c r="J28" s="65">
        <f>$J$19/((I28*24))</f>
        <v>48.474402822287459</v>
      </c>
      <c r="K28" s="11"/>
      <c r="L28" s="65" t="s">
        <v>136</v>
      </c>
    </row>
    <row r="29" spans="1:12" ht="16.5" customHeight="1" x14ac:dyDescent="0.2">
      <c r="A29" s="64"/>
      <c r="B29" s="11">
        <v>174</v>
      </c>
      <c r="C29" s="11">
        <v>10216899027</v>
      </c>
      <c r="D29" s="21" t="s">
        <v>121</v>
      </c>
      <c r="E29" s="11" t="s">
        <v>122</v>
      </c>
      <c r="F29" s="11" t="s">
        <v>24</v>
      </c>
      <c r="G29" s="22" t="s">
        <v>55</v>
      </c>
      <c r="H29" s="62"/>
      <c r="I29" s="62"/>
      <c r="J29" s="65"/>
      <c r="K29" s="11"/>
      <c r="L29" s="65" t="str">
        <f>L28</f>
        <v>Финал</v>
      </c>
    </row>
    <row r="30" spans="1:12" ht="16.5" customHeight="1" x14ac:dyDescent="0.2">
      <c r="A30" s="64"/>
      <c r="B30" s="11">
        <v>175</v>
      </c>
      <c r="C30" s="11">
        <v>10094314292</v>
      </c>
      <c r="D30" s="21" t="s">
        <v>123</v>
      </c>
      <c r="E30" s="11" t="s">
        <v>124</v>
      </c>
      <c r="F30" s="11" t="s">
        <v>28</v>
      </c>
      <c r="G30" s="22" t="s">
        <v>55</v>
      </c>
      <c r="H30" s="62"/>
      <c r="I30" s="62"/>
      <c r="J30" s="65"/>
      <c r="K30" s="11"/>
      <c r="L30" s="65" t="str">
        <f>L28</f>
        <v>Финал</v>
      </c>
    </row>
    <row r="31" spans="1:12" ht="16.5" customHeight="1" x14ac:dyDescent="0.2">
      <c r="A31" s="64"/>
      <c r="B31" s="11">
        <v>173</v>
      </c>
      <c r="C31" s="11">
        <v>10116665217</v>
      </c>
      <c r="D31" s="21" t="s">
        <v>61</v>
      </c>
      <c r="E31" s="11" t="s">
        <v>62</v>
      </c>
      <c r="F31" s="11" t="s">
        <v>30</v>
      </c>
      <c r="G31" s="22" t="s">
        <v>55</v>
      </c>
      <c r="H31" s="62"/>
      <c r="I31" s="62"/>
      <c r="J31" s="65"/>
      <c r="K31" s="11"/>
      <c r="L31" s="65" t="str">
        <f>L28</f>
        <v>Финал</v>
      </c>
    </row>
    <row r="32" spans="1:12" ht="16.5" hidden="1" customHeight="1" thickBot="1" x14ac:dyDescent="0.25">
      <c r="A32" s="23"/>
      <c r="B32" s="11"/>
      <c r="C32" s="11"/>
      <c r="D32" s="21"/>
      <c r="E32" s="11"/>
      <c r="F32" s="11"/>
      <c r="G32" s="22"/>
      <c r="H32" s="24"/>
      <c r="I32" s="24"/>
      <c r="J32" s="24"/>
      <c r="K32" s="11"/>
      <c r="L32" s="24"/>
    </row>
    <row r="33" spans="1:12" ht="16.5" customHeight="1" x14ac:dyDescent="0.2">
      <c r="A33" s="64">
        <v>3</v>
      </c>
      <c r="B33" s="11">
        <v>183</v>
      </c>
      <c r="C33" s="11">
        <v>10114465337</v>
      </c>
      <c r="D33" s="21" t="s">
        <v>68</v>
      </c>
      <c r="E33" s="11" t="s">
        <v>69</v>
      </c>
      <c r="F33" s="11" t="s">
        <v>28</v>
      </c>
      <c r="G33" s="22" t="s">
        <v>60</v>
      </c>
      <c r="H33" s="62">
        <v>8.6896990740740739E-4</v>
      </c>
      <c r="I33" s="62">
        <v>1.720324074074074E-3</v>
      </c>
      <c r="J33" s="65">
        <f t="shared" ref="J33:J58" si="4">$J$19/((I33*24))</f>
        <v>48.440485481310048</v>
      </c>
      <c r="K33" s="11"/>
      <c r="L33" s="65" t="s">
        <v>136</v>
      </c>
    </row>
    <row r="34" spans="1:12" ht="16.5" customHeight="1" x14ac:dyDescent="0.2">
      <c r="A34" s="64"/>
      <c r="B34" s="11">
        <v>179</v>
      </c>
      <c r="C34" s="11">
        <v>10109564413</v>
      </c>
      <c r="D34" s="21" t="s">
        <v>77</v>
      </c>
      <c r="E34" s="11" t="s">
        <v>78</v>
      </c>
      <c r="F34" s="11" t="s">
        <v>24</v>
      </c>
      <c r="G34" s="22" t="s">
        <v>60</v>
      </c>
      <c r="H34" s="62"/>
      <c r="I34" s="62"/>
      <c r="J34" s="65"/>
      <c r="K34" s="11"/>
      <c r="L34" s="65" t="str">
        <f>L33</f>
        <v>Финал</v>
      </c>
    </row>
    <row r="35" spans="1:12" ht="22.5" customHeight="1" x14ac:dyDescent="0.2">
      <c r="A35" s="64"/>
      <c r="B35" s="11">
        <v>177</v>
      </c>
      <c r="C35" s="11">
        <v>10096881863</v>
      </c>
      <c r="D35" s="21" t="s">
        <v>56</v>
      </c>
      <c r="E35" s="11" t="s">
        <v>57</v>
      </c>
      <c r="F35" s="11" t="s">
        <v>24</v>
      </c>
      <c r="G35" s="22" t="s">
        <v>107</v>
      </c>
      <c r="H35" s="62"/>
      <c r="I35" s="62"/>
      <c r="J35" s="65"/>
      <c r="K35" s="11"/>
      <c r="L35" s="65" t="str">
        <f>L33</f>
        <v>Финал</v>
      </c>
    </row>
    <row r="36" spans="1:12" ht="18.75" customHeight="1" x14ac:dyDescent="0.2">
      <c r="A36" s="64"/>
      <c r="B36" s="11">
        <v>182</v>
      </c>
      <c r="C36" s="11">
        <v>10120034046</v>
      </c>
      <c r="D36" s="21" t="s">
        <v>58</v>
      </c>
      <c r="E36" s="11" t="s">
        <v>59</v>
      </c>
      <c r="F36" s="11" t="s">
        <v>28</v>
      </c>
      <c r="G36" s="22" t="s">
        <v>60</v>
      </c>
      <c r="H36" s="62"/>
      <c r="I36" s="62"/>
      <c r="J36" s="65"/>
      <c r="K36" s="11"/>
      <c r="L36" s="65" t="str">
        <f>L33</f>
        <v>Финал</v>
      </c>
    </row>
    <row r="37" spans="1:12" ht="16.5" customHeight="1" x14ac:dyDescent="0.2">
      <c r="A37" s="64"/>
      <c r="B37" s="11">
        <v>178</v>
      </c>
      <c r="C37" s="11">
        <v>10094924079</v>
      </c>
      <c r="D37" s="21" t="s">
        <v>76</v>
      </c>
      <c r="E37" s="11" t="s">
        <v>38</v>
      </c>
      <c r="F37" s="11" t="s">
        <v>24</v>
      </c>
      <c r="G37" s="22" t="s">
        <v>60</v>
      </c>
      <c r="H37" s="62"/>
      <c r="I37" s="62"/>
      <c r="J37" s="65"/>
      <c r="K37" s="11"/>
      <c r="L37" s="65" t="str">
        <f>L33</f>
        <v>Финал</v>
      </c>
    </row>
    <row r="38" spans="1:12" ht="16.5" customHeight="1" x14ac:dyDescent="0.2">
      <c r="A38" s="64">
        <v>4</v>
      </c>
      <c r="B38" s="11">
        <v>143</v>
      </c>
      <c r="C38" s="11">
        <v>10096561157</v>
      </c>
      <c r="D38" s="21" t="s">
        <v>125</v>
      </c>
      <c r="E38" s="11" t="s">
        <v>126</v>
      </c>
      <c r="F38" s="11" t="s">
        <v>28</v>
      </c>
      <c r="G38" s="22" t="s">
        <v>54</v>
      </c>
      <c r="H38" s="62">
        <v>8.8354166666666659E-4</v>
      </c>
      <c r="I38" s="62">
        <v>1.7626388888888889E-3</v>
      </c>
      <c r="J38" s="65">
        <f>$J$19/((I38*24))</f>
        <v>47.27759829800646</v>
      </c>
      <c r="K38" s="11"/>
      <c r="L38" s="65" t="s">
        <v>136</v>
      </c>
    </row>
    <row r="39" spans="1:12" ht="16.5" customHeight="1" x14ac:dyDescent="0.2">
      <c r="A39" s="64"/>
      <c r="B39" s="11">
        <v>141</v>
      </c>
      <c r="C39" s="11">
        <v>10107167806</v>
      </c>
      <c r="D39" s="21" t="s">
        <v>127</v>
      </c>
      <c r="E39" s="11" t="s">
        <v>128</v>
      </c>
      <c r="F39" s="11" t="s">
        <v>28</v>
      </c>
      <c r="G39" s="22" t="s">
        <v>54</v>
      </c>
      <c r="H39" s="62"/>
      <c r="I39" s="62"/>
      <c r="J39" s="65"/>
      <c r="K39" s="11"/>
      <c r="L39" s="65" t="str">
        <f>L38</f>
        <v>Финал</v>
      </c>
    </row>
    <row r="40" spans="1:12" ht="16.5" customHeight="1" x14ac:dyDescent="0.2">
      <c r="A40" s="64"/>
      <c r="B40" s="11">
        <v>158</v>
      </c>
      <c r="C40" s="11">
        <v>10083844154</v>
      </c>
      <c r="D40" s="21" t="s">
        <v>63</v>
      </c>
      <c r="E40" s="11" t="s">
        <v>64</v>
      </c>
      <c r="F40" s="11" t="s">
        <v>28</v>
      </c>
      <c r="G40" s="22" t="s">
        <v>54</v>
      </c>
      <c r="H40" s="62"/>
      <c r="I40" s="62"/>
      <c r="J40" s="65"/>
      <c r="K40" s="11"/>
      <c r="L40" s="65" t="str">
        <f>L38</f>
        <v>Финал</v>
      </c>
    </row>
    <row r="41" spans="1:12" ht="16.5" customHeight="1" x14ac:dyDescent="0.2">
      <c r="A41" s="64"/>
      <c r="B41" s="11">
        <v>139</v>
      </c>
      <c r="C41" s="11">
        <v>10120565122</v>
      </c>
      <c r="D41" s="21" t="s">
        <v>105</v>
      </c>
      <c r="E41" s="11" t="s">
        <v>106</v>
      </c>
      <c r="F41" s="11" t="s">
        <v>24</v>
      </c>
      <c r="G41" s="22" t="s">
        <v>54</v>
      </c>
      <c r="H41" s="62"/>
      <c r="I41" s="62"/>
      <c r="J41" s="65"/>
      <c r="K41" s="11"/>
      <c r="L41" s="65" t="str">
        <f>L38</f>
        <v>Финал</v>
      </c>
    </row>
    <row r="42" spans="1:12" ht="16.5" hidden="1" customHeight="1" thickBot="1" x14ac:dyDescent="0.25">
      <c r="A42" s="23"/>
      <c r="B42" s="11"/>
      <c r="C42" s="11"/>
      <c r="D42" s="21"/>
      <c r="E42" s="11"/>
      <c r="F42" s="11"/>
      <c r="G42" s="22"/>
      <c r="H42" s="24"/>
      <c r="I42" s="24"/>
      <c r="J42" s="24"/>
      <c r="K42" s="11"/>
      <c r="L42" s="24"/>
    </row>
    <row r="43" spans="1:12" ht="16.5" customHeight="1" x14ac:dyDescent="0.2">
      <c r="A43" s="64">
        <v>5</v>
      </c>
      <c r="B43" s="11">
        <v>150</v>
      </c>
      <c r="C43" s="11">
        <v>10104579219</v>
      </c>
      <c r="D43" s="21" t="s">
        <v>70</v>
      </c>
      <c r="E43" s="11" t="s">
        <v>71</v>
      </c>
      <c r="F43" s="11" t="s">
        <v>24</v>
      </c>
      <c r="G43" s="22" t="s">
        <v>67</v>
      </c>
      <c r="H43" s="62">
        <v>9.1734953703703716E-4</v>
      </c>
      <c r="I43" s="62">
        <v>1.8380092592592595E-3</v>
      </c>
      <c r="J43" s="65">
        <f>$J$19/((I43*24))</f>
        <v>45.338908339840302</v>
      </c>
      <c r="K43" s="11"/>
      <c r="L43" s="65" t="s">
        <v>137</v>
      </c>
    </row>
    <row r="44" spans="1:12" ht="16.5" customHeight="1" x14ac:dyDescent="0.2">
      <c r="A44" s="64"/>
      <c r="B44" s="11">
        <v>148</v>
      </c>
      <c r="C44" s="11">
        <v>10127774747</v>
      </c>
      <c r="D44" s="21" t="s">
        <v>72</v>
      </c>
      <c r="E44" s="11" t="s">
        <v>39</v>
      </c>
      <c r="F44" s="11" t="s">
        <v>24</v>
      </c>
      <c r="G44" s="22" t="s">
        <v>67</v>
      </c>
      <c r="H44" s="62"/>
      <c r="I44" s="62"/>
      <c r="J44" s="65"/>
      <c r="K44" s="11"/>
      <c r="L44" s="65" t="str">
        <f>L43</f>
        <v>Квалификация</v>
      </c>
    </row>
    <row r="45" spans="1:12" ht="16.5" customHeight="1" x14ac:dyDescent="0.2">
      <c r="A45" s="64"/>
      <c r="B45" s="11">
        <v>151</v>
      </c>
      <c r="C45" s="11">
        <v>10089582211</v>
      </c>
      <c r="D45" s="21" t="s">
        <v>65</v>
      </c>
      <c r="E45" s="11" t="s">
        <v>66</v>
      </c>
      <c r="F45" s="11" t="s">
        <v>30</v>
      </c>
      <c r="G45" s="22" t="s">
        <v>67</v>
      </c>
      <c r="H45" s="62"/>
      <c r="I45" s="62"/>
      <c r="J45" s="65"/>
      <c r="K45" s="11"/>
      <c r="L45" s="65" t="str">
        <f>L43</f>
        <v>Квалификация</v>
      </c>
    </row>
    <row r="46" spans="1:12" ht="16.5" customHeight="1" x14ac:dyDescent="0.2">
      <c r="A46" s="64"/>
      <c r="B46" s="11">
        <v>149</v>
      </c>
      <c r="C46" s="11">
        <v>10117449604</v>
      </c>
      <c r="D46" s="21" t="s">
        <v>103</v>
      </c>
      <c r="E46" s="11" t="s">
        <v>104</v>
      </c>
      <c r="F46" s="11" t="s">
        <v>30</v>
      </c>
      <c r="G46" s="22" t="s">
        <v>67</v>
      </c>
      <c r="H46" s="62"/>
      <c r="I46" s="62"/>
      <c r="J46" s="65"/>
      <c r="K46" s="11"/>
      <c r="L46" s="65" t="str">
        <f>L43</f>
        <v>Квалификация</v>
      </c>
    </row>
    <row r="47" spans="1:12" ht="16.5" customHeight="1" x14ac:dyDescent="0.2">
      <c r="A47" s="64"/>
      <c r="B47" s="11">
        <v>152</v>
      </c>
      <c r="C47" s="11">
        <v>10123421568</v>
      </c>
      <c r="D47" s="21" t="s">
        <v>89</v>
      </c>
      <c r="E47" s="11" t="s">
        <v>90</v>
      </c>
      <c r="F47" s="11" t="s">
        <v>30</v>
      </c>
      <c r="G47" s="22" t="s">
        <v>67</v>
      </c>
      <c r="H47" s="62"/>
      <c r="I47" s="62"/>
      <c r="J47" s="65"/>
      <c r="K47" s="11"/>
      <c r="L47" s="65" t="str">
        <f>L43</f>
        <v>Квалификация</v>
      </c>
    </row>
    <row r="48" spans="1:12" ht="16.5" customHeight="1" x14ac:dyDescent="0.2">
      <c r="A48" s="64">
        <v>6</v>
      </c>
      <c r="B48" s="11">
        <v>186</v>
      </c>
      <c r="C48" s="11">
        <v>10117684020</v>
      </c>
      <c r="D48" s="21" t="s">
        <v>36</v>
      </c>
      <c r="E48" s="11" t="s">
        <v>37</v>
      </c>
      <c r="F48" s="11" t="s">
        <v>24</v>
      </c>
      <c r="G48" s="22" t="s">
        <v>88</v>
      </c>
      <c r="H48" s="63">
        <v>9.7028935185185185E-4</v>
      </c>
      <c r="I48" s="63">
        <v>1.9155787037037038E-3</v>
      </c>
      <c r="J48" s="66">
        <f>$J$19/((I48*24))</f>
        <v>43.50295457566493</v>
      </c>
      <c r="K48" s="11"/>
      <c r="L48" s="66" t="s">
        <v>137</v>
      </c>
    </row>
    <row r="49" spans="1:12" ht="16.5" customHeight="1" x14ac:dyDescent="0.2">
      <c r="A49" s="64"/>
      <c r="B49" s="11">
        <v>185</v>
      </c>
      <c r="C49" s="11">
        <v>10127890743</v>
      </c>
      <c r="D49" s="21" t="s">
        <v>94</v>
      </c>
      <c r="E49" s="11" t="s">
        <v>95</v>
      </c>
      <c r="F49" s="11" t="s">
        <v>30</v>
      </c>
      <c r="G49" s="22" t="s">
        <v>88</v>
      </c>
      <c r="H49" s="63"/>
      <c r="I49" s="63"/>
      <c r="J49" s="66"/>
      <c r="K49" s="11"/>
      <c r="L49" s="66" t="str">
        <f>L48</f>
        <v>Квалификация</v>
      </c>
    </row>
    <row r="50" spans="1:12" ht="16.5" customHeight="1" x14ac:dyDescent="0.2">
      <c r="A50" s="64"/>
      <c r="B50" s="11">
        <v>184</v>
      </c>
      <c r="C50" s="11">
        <v>10125480796</v>
      </c>
      <c r="D50" s="21" t="s">
        <v>86</v>
      </c>
      <c r="E50" s="11" t="s">
        <v>87</v>
      </c>
      <c r="F50" s="11" t="s">
        <v>30</v>
      </c>
      <c r="G50" s="22" t="s">
        <v>88</v>
      </c>
      <c r="H50" s="63"/>
      <c r="I50" s="63"/>
      <c r="J50" s="66"/>
      <c r="K50" s="11"/>
      <c r="L50" s="66" t="str">
        <f>L48</f>
        <v>Квалификация</v>
      </c>
    </row>
    <row r="51" spans="1:12" ht="16.5" customHeight="1" x14ac:dyDescent="0.2">
      <c r="A51" s="64"/>
      <c r="B51" s="11">
        <v>188</v>
      </c>
      <c r="C51" s="11">
        <v>10127078064</v>
      </c>
      <c r="D51" s="21" t="s">
        <v>99</v>
      </c>
      <c r="E51" s="11" t="s">
        <v>100</v>
      </c>
      <c r="F51" s="11" t="s">
        <v>30</v>
      </c>
      <c r="G51" s="22" t="s">
        <v>88</v>
      </c>
      <c r="H51" s="63"/>
      <c r="I51" s="63"/>
      <c r="J51" s="66"/>
      <c r="K51" s="11"/>
      <c r="L51" s="66" t="str">
        <f>L48</f>
        <v>Квалификация</v>
      </c>
    </row>
    <row r="52" spans="1:12" ht="16.5" hidden="1" customHeight="1" thickBot="1" x14ac:dyDescent="0.25">
      <c r="A52" s="23"/>
      <c r="B52" s="11"/>
      <c r="C52" s="11"/>
      <c r="D52" s="21"/>
      <c r="E52" s="11"/>
      <c r="F52" s="11"/>
      <c r="G52" s="22"/>
      <c r="H52" s="24"/>
      <c r="I52" s="24"/>
      <c r="J52" s="24"/>
      <c r="K52" s="11"/>
      <c r="L52" s="24"/>
    </row>
    <row r="53" spans="1:12" ht="16.5" customHeight="1" x14ac:dyDescent="0.2">
      <c r="A53" s="61">
        <v>7</v>
      </c>
      <c r="B53" s="11">
        <v>162</v>
      </c>
      <c r="C53" s="11">
        <v>10100041841</v>
      </c>
      <c r="D53" s="21" t="s">
        <v>73</v>
      </c>
      <c r="E53" s="11" t="s">
        <v>74</v>
      </c>
      <c r="F53" s="11" t="s">
        <v>28</v>
      </c>
      <c r="G53" s="22" t="s">
        <v>75</v>
      </c>
      <c r="H53" s="63">
        <v>9.6656249999999997E-4</v>
      </c>
      <c r="I53" s="63">
        <v>1.9219097222222222E-3</v>
      </c>
      <c r="J53" s="66">
        <f>$J$19/((I53*24))</f>
        <v>43.359650232154799</v>
      </c>
      <c r="K53" s="11"/>
      <c r="L53" s="66" t="s">
        <v>137</v>
      </c>
    </row>
    <row r="54" spans="1:12" ht="16.5" customHeight="1" x14ac:dyDescent="0.2">
      <c r="A54" s="61"/>
      <c r="B54" s="11">
        <v>164</v>
      </c>
      <c r="C54" s="11">
        <v>10127850125</v>
      </c>
      <c r="D54" s="21" t="s">
        <v>91</v>
      </c>
      <c r="E54" s="11" t="s">
        <v>92</v>
      </c>
      <c r="F54" s="11" t="s">
        <v>30</v>
      </c>
      <c r="G54" s="22" t="s">
        <v>75</v>
      </c>
      <c r="H54" s="63"/>
      <c r="I54" s="63"/>
      <c r="J54" s="66"/>
      <c r="K54" s="11"/>
      <c r="L54" s="66" t="str">
        <f>L53</f>
        <v>Квалификация</v>
      </c>
    </row>
    <row r="55" spans="1:12" ht="16.5" customHeight="1" x14ac:dyDescent="0.2">
      <c r="A55" s="61"/>
      <c r="B55" s="11">
        <v>165</v>
      </c>
      <c r="C55" s="11">
        <v>10127430395</v>
      </c>
      <c r="D55" s="21" t="s">
        <v>81</v>
      </c>
      <c r="E55" s="11" t="s">
        <v>82</v>
      </c>
      <c r="F55" s="11" t="s">
        <v>30</v>
      </c>
      <c r="G55" s="22" t="s">
        <v>75</v>
      </c>
      <c r="H55" s="63"/>
      <c r="I55" s="63"/>
      <c r="J55" s="66"/>
      <c r="K55" s="11"/>
      <c r="L55" s="66" t="str">
        <f>L53</f>
        <v>Квалификация</v>
      </c>
    </row>
    <row r="56" spans="1:12" ht="16.5" customHeight="1" x14ac:dyDescent="0.2">
      <c r="A56" s="61"/>
      <c r="B56" s="11">
        <v>166</v>
      </c>
      <c r="C56" s="11">
        <v>10127430496</v>
      </c>
      <c r="D56" s="21" t="s">
        <v>79</v>
      </c>
      <c r="E56" s="11" t="s">
        <v>80</v>
      </c>
      <c r="F56" s="11" t="s">
        <v>30</v>
      </c>
      <c r="G56" s="22" t="s">
        <v>75</v>
      </c>
      <c r="H56" s="63"/>
      <c r="I56" s="63"/>
      <c r="J56" s="66"/>
      <c r="K56" s="11"/>
      <c r="L56" s="66" t="str">
        <f>L53</f>
        <v>Квалификация</v>
      </c>
    </row>
    <row r="57" spans="1:12" ht="16.5" hidden="1" customHeight="1" thickBot="1" x14ac:dyDescent="0.25">
      <c r="A57" s="23"/>
      <c r="B57" s="11"/>
      <c r="C57" s="11"/>
      <c r="D57" s="21"/>
      <c r="E57" s="11"/>
      <c r="F57" s="11"/>
      <c r="G57" s="22"/>
      <c r="H57" s="24"/>
      <c r="I57" s="24"/>
      <c r="J57" s="24"/>
      <c r="K57" s="11"/>
      <c r="L57" s="24"/>
    </row>
    <row r="58" spans="1:12" ht="16.5" customHeight="1" x14ac:dyDescent="0.2">
      <c r="A58" s="61">
        <v>8</v>
      </c>
      <c r="B58" s="11">
        <v>140</v>
      </c>
      <c r="C58" s="11">
        <v>10112822300</v>
      </c>
      <c r="D58" s="21" t="s">
        <v>129</v>
      </c>
      <c r="E58" s="11" t="s">
        <v>106</v>
      </c>
      <c r="F58" s="11" t="s">
        <v>28</v>
      </c>
      <c r="G58" s="22" t="s">
        <v>54</v>
      </c>
      <c r="H58" s="63">
        <v>9.8494212962962967E-4</v>
      </c>
      <c r="I58" s="63">
        <v>2.0885416666666665E-3</v>
      </c>
      <c r="J58" s="66">
        <f t="shared" si="4"/>
        <v>39.900249376558605</v>
      </c>
      <c r="K58" s="11"/>
      <c r="L58" s="66" t="s">
        <v>137</v>
      </c>
    </row>
    <row r="59" spans="1:12" ht="16.5" customHeight="1" x14ac:dyDescent="0.2">
      <c r="A59" s="61"/>
      <c r="B59" s="11">
        <v>236</v>
      </c>
      <c r="C59" s="11">
        <v>10120394259</v>
      </c>
      <c r="D59" s="21" t="s">
        <v>84</v>
      </c>
      <c r="E59" s="11" t="s">
        <v>85</v>
      </c>
      <c r="F59" s="11" t="s">
        <v>31</v>
      </c>
      <c r="G59" s="22" t="s">
        <v>54</v>
      </c>
      <c r="H59" s="63"/>
      <c r="I59" s="63"/>
      <c r="J59" s="66"/>
      <c r="K59" s="11"/>
      <c r="L59" s="66" t="str">
        <f>L58</f>
        <v>Квалификация</v>
      </c>
    </row>
    <row r="60" spans="1:12" ht="16.5" customHeight="1" x14ac:dyDescent="0.2">
      <c r="A60" s="61"/>
      <c r="B60" s="11">
        <v>144</v>
      </c>
      <c r="C60" s="11">
        <v>10116261251</v>
      </c>
      <c r="D60" s="21" t="s">
        <v>130</v>
      </c>
      <c r="E60" s="11" t="s">
        <v>131</v>
      </c>
      <c r="F60" s="11" t="s">
        <v>28</v>
      </c>
      <c r="G60" s="22" t="s">
        <v>54</v>
      </c>
      <c r="H60" s="63"/>
      <c r="I60" s="63"/>
      <c r="J60" s="66"/>
      <c r="K60" s="11"/>
      <c r="L60" s="66" t="str">
        <f>L58</f>
        <v>Квалификация</v>
      </c>
    </row>
    <row r="61" spans="1:12" ht="16.5" customHeight="1" x14ac:dyDescent="0.2">
      <c r="A61" s="61"/>
      <c r="B61" s="11">
        <v>230</v>
      </c>
      <c r="C61" s="11">
        <v>10116260544</v>
      </c>
      <c r="D61" s="21" t="s">
        <v>132</v>
      </c>
      <c r="E61" s="11" t="s">
        <v>133</v>
      </c>
      <c r="F61" s="11" t="s">
        <v>31</v>
      </c>
      <c r="G61" s="22" t="s">
        <v>54</v>
      </c>
      <c r="H61" s="63"/>
      <c r="I61" s="63"/>
      <c r="J61" s="66"/>
      <c r="K61" s="11"/>
      <c r="L61" s="66" t="str">
        <f>L58</f>
        <v>Квалификация</v>
      </c>
    </row>
    <row r="62" spans="1:12" ht="16.5" hidden="1" customHeight="1" thickBot="1" x14ac:dyDescent="0.25">
      <c r="A62" s="23"/>
      <c r="B62" s="11"/>
      <c r="C62" s="11"/>
      <c r="D62" s="21"/>
      <c r="E62" s="11"/>
      <c r="F62" s="11"/>
      <c r="G62" s="22"/>
      <c r="H62" s="24"/>
      <c r="I62" s="24"/>
      <c r="J62" s="24"/>
      <c r="K62" s="11"/>
      <c r="L62" s="24"/>
    </row>
    <row r="63" spans="1:12" ht="16.5" customHeight="1" x14ac:dyDescent="0.2">
      <c r="A63" s="61">
        <v>9</v>
      </c>
      <c r="B63" s="11">
        <v>160</v>
      </c>
      <c r="C63" s="11">
        <v>10113225252</v>
      </c>
      <c r="D63" s="21" t="s">
        <v>134</v>
      </c>
      <c r="E63" s="11" t="s">
        <v>83</v>
      </c>
      <c r="F63" s="11" t="s">
        <v>30</v>
      </c>
      <c r="G63" s="22" t="s">
        <v>93</v>
      </c>
      <c r="H63" s="63">
        <v>1.0550115740740741E-3</v>
      </c>
      <c r="I63" s="63">
        <v>2.0926504629629628E-3</v>
      </c>
      <c r="J63" s="66">
        <f>$J$19/((I63*24))</f>
        <v>39.821907579989492</v>
      </c>
      <c r="K63" s="11"/>
      <c r="L63" s="66" t="s">
        <v>137</v>
      </c>
    </row>
    <row r="64" spans="1:12" ht="16.5" customHeight="1" x14ac:dyDescent="0.2">
      <c r="A64" s="61"/>
      <c r="B64" s="11">
        <v>248</v>
      </c>
      <c r="C64" s="11">
        <v>10125246077</v>
      </c>
      <c r="D64" s="21" t="s">
        <v>101</v>
      </c>
      <c r="E64" s="11" t="s">
        <v>102</v>
      </c>
      <c r="F64" s="11" t="s">
        <v>31</v>
      </c>
      <c r="G64" s="22" t="s">
        <v>93</v>
      </c>
      <c r="H64" s="63"/>
      <c r="I64" s="63"/>
      <c r="J64" s="66"/>
      <c r="K64" s="11"/>
      <c r="L64" s="66" t="str">
        <f>L63</f>
        <v>Квалификация</v>
      </c>
    </row>
    <row r="65" spans="1:12" ht="16.5" customHeight="1" x14ac:dyDescent="0.2">
      <c r="A65" s="61"/>
      <c r="B65" s="11">
        <v>249</v>
      </c>
      <c r="C65" s="11">
        <v>10125245572</v>
      </c>
      <c r="D65" s="21" t="s">
        <v>97</v>
      </c>
      <c r="E65" s="11" t="s">
        <v>98</v>
      </c>
      <c r="F65" s="11" t="s">
        <v>31</v>
      </c>
      <c r="G65" s="22" t="s">
        <v>93</v>
      </c>
      <c r="H65" s="63"/>
      <c r="I65" s="63"/>
      <c r="J65" s="66"/>
      <c r="K65" s="11"/>
      <c r="L65" s="66" t="str">
        <f>L63</f>
        <v>Квалификация</v>
      </c>
    </row>
    <row r="66" spans="1:12" ht="16.5" customHeight="1" x14ac:dyDescent="0.2">
      <c r="A66" s="61"/>
      <c r="B66" s="11">
        <v>161</v>
      </c>
      <c r="C66" s="11">
        <v>10116267012</v>
      </c>
      <c r="D66" s="21" t="s">
        <v>135</v>
      </c>
      <c r="E66" s="11" t="s">
        <v>96</v>
      </c>
      <c r="F66" s="11" t="s">
        <v>31</v>
      </c>
      <c r="G66" s="22" t="s">
        <v>93</v>
      </c>
      <c r="H66" s="63"/>
      <c r="I66" s="63"/>
      <c r="J66" s="66"/>
      <c r="K66" s="11"/>
      <c r="L66" s="66" t="str">
        <f>L63</f>
        <v>Квалификация</v>
      </c>
    </row>
    <row r="67" spans="1:12" hidden="1" x14ac:dyDescent="0.2">
      <c r="A67" s="23"/>
      <c r="B67" s="11"/>
      <c r="C67" s="11"/>
      <c r="D67" s="21"/>
      <c r="E67" s="11"/>
      <c r="F67" s="11"/>
      <c r="G67" s="23"/>
      <c r="H67" s="24"/>
      <c r="I67" s="24"/>
      <c r="J67" s="24"/>
      <c r="K67" s="11"/>
      <c r="L67" s="24"/>
    </row>
    <row r="68" spans="1:12" ht="7.5" customHeight="1" x14ac:dyDescent="0.2">
      <c r="A68" s="25"/>
      <c r="B68" s="26"/>
      <c r="C68" s="26"/>
      <c r="D68" s="27"/>
      <c r="E68" s="28"/>
      <c r="F68" s="29"/>
      <c r="G68" s="30"/>
      <c r="H68" s="31"/>
      <c r="I68" s="31"/>
      <c r="J68" s="32"/>
      <c r="K68" s="33"/>
      <c r="L68" s="33"/>
    </row>
    <row r="69" spans="1:12" s="8" customFormat="1" x14ac:dyDescent="0.2">
      <c r="A69" s="52" t="s">
        <v>3</v>
      </c>
      <c r="B69" s="52"/>
      <c r="C69" s="52"/>
      <c r="D69" s="52"/>
      <c r="E69" s="34"/>
      <c r="F69" s="34"/>
      <c r="G69" s="52" t="s">
        <v>4</v>
      </c>
      <c r="H69" s="52"/>
      <c r="I69" s="52"/>
      <c r="J69" s="52"/>
      <c r="K69" s="52"/>
      <c r="L69" s="52"/>
    </row>
    <row r="70" spans="1:12" s="43" customFormat="1" ht="12" x14ac:dyDescent="0.2">
      <c r="A70" s="38" t="s">
        <v>53</v>
      </c>
      <c r="B70" s="38"/>
      <c r="C70" s="39"/>
      <c r="D70" s="38"/>
      <c r="E70" s="40"/>
      <c r="F70" s="38"/>
      <c r="G70" s="41" t="s">
        <v>25</v>
      </c>
      <c r="H70" s="42">
        <v>9</v>
      </c>
      <c r="J70" s="44"/>
      <c r="K70" s="45" t="s">
        <v>23</v>
      </c>
      <c r="L70" s="41">
        <f>COUNTIF(F23:F85,"ЗМС")</f>
        <v>0</v>
      </c>
    </row>
    <row r="71" spans="1:12" s="43" customFormat="1" ht="12" x14ac:dyDescent="0.2">
      <c r="A71" s="38" t="s">
        <v>32</v>
      </c>
      <c r="B71" s="38"/>
      <c r="C71" s="46"/>
      <c r="D71" s="38"/>
      <c r="E71" s="40"/>
      <c r="F71" s="38"/>
      <c r="G71" s="39" t="s">
        <v>143</v>
      </c>
      <c r="H71" s="42">
        <v>9</v>
      </c>
      <c r="J71" s="44"/>
      <c r="K71" s="45" t="s">
        <v>18</v>
      </c>
      <c r="L71" s="41">
        <f>COUNTIF(F23:F85,"МСМК")</f>
        <v>0</v>
      </c>
    </row>
    <row r="72" spans="1:12" s="43" customFormat="1" ht="12" x14ac:dyDescent="0.2">
      <c r="A72" s="38"/>
      <c r="B72" s="38"/>
      <c r="C72" s="41"/>
      <c r="D72" s="38"/>
      <c r="E72" s="40"/>
      <c r="F72" s="38"/>
      <c r="G72" s="39" t="s">
        <v>144</v>
      </c>
      <c r="H72" s="42">
        <v>9</v>
      </c>
      <c r="J72" s="44"/>
      <c r="K72" s="45" t="s">
        <v>21</v>
      </c>
      <c r="L72" s="41">
        <f>COUNTIF(F23:F85,"МС")</f>
        <v>0</v>
      </c>
    </row>
    <row r="73" spans="1:12" s="43" customFormat="1" ht="12" x14ac:dyDescent="0.2">
      <c r="A73" s="38"/>
      <c r="B73" s="38"/>
      <c r="C73" s="41"/>
      <c r="D73" s="38"/>
      <c r="E73" s="40"/>
      <c r="F73" s="38"/>
      <c r="G73" s="39" t="s">
        <v>145</v>
      </c>
      <c r="H73" s="42">
        <v>9</v>
      </c>
      <c r="J73" s="44"/>
      <c r="K73" s="45" t="s">
        <v>24</v>
      </c>
      <c r="L73" s="41">
        <f>COUNTIF(F23:F85,"КМС")</f>
        <v>9</v>
      </c>
    </row>
    <row r="74" spans="1:12" s="43" customFormat="1" ht="12" x14ac:dyDescent="0.2">
      <c r="A74" s="38"/>
      <c r="B74" s="38"/>
      <c r="C74" s="41"/>
      <c r="D74" s="38"/>
      <c r="E74" s="40"/>
      <c r="F74" s="38"/>
      <c r="G74" s="39" t="s">
        <v>146</v>
      </c>
      <c r="H74" s="42">
        <f>COUNTIF(A23:A85,"НФ")</f>
        <v>0</v>
      </c>
      <c r="J74" s="44"/>
      <c r="K74" s="45" t="s">
        <v>28</v>
      </c>
      <c r="L74" s="41">
        <f>COUNTIF(F23:F85,"1 СР")</f>
        <v>14</v>
      </c>
    </row>
    <row r="75" spans="1:12" s="43" customFormat="1" ht="12" x14ac:dyDescent="0.2">
      <c r="A75" s="38"/>
      <c r="B75" s="38"/>
      <c r="C75" s="38"/>
      <c r="D75" s="38"/>
      <c r="E75" s="40"/>
      <c r="F75" s="38"/>
      <c r="G75" s="39" t="s">
        <v>147</v>
      </c>
      <c r="H75" s="42">
        <f>COUNTIF(A23:A85,"ДСКВ")</f>
        <v>0</v>
      </c>
      <c r="J75" s="44"/>
      <c r="K75" s="44" t="s">
        <v>30</v>
      </c>
      <c r="L75" s="41">
        <f>COUNTIF(F23:F85,"2 СР")</f>
        <v>11</v>
      </c>
    </row>
    <row r="76" spans="1:12" s="43" customFormat="1" ht="12" x14ac:dyDescent="0.2">
      <c r="A76" s="38"/>
      <c r="B76" s="38"/>
      <c r="C76" s="38"/>
      <c r="D76" s="38"/>
      <c r="E76" s="40"/>
      <c r="F76" s="38"/>
      <c r="G76" s="39" t="s">
        <v>148</v>
      </c>
      <c r="H76" s="42">
        <f>COUNTIF(A23:A85,"НС")</f>
        <v>0</v>
      </c>
      <c r="J76" s="44"/>
      <c r="K76" s="44" t="s">
        <v>31</v>
      </c>
      <c r="L76" s="41">
        <f>COUNTIF(F23:F85,"3 СР")</f>
        <v>5</v>
      </c>
    </row>
    <row r="77" spans="1:12" ht="5.25" customHeight="1" x14ac:dyDescent="0.2">
      <c r="A77" s="10"/>
      <c r="B77" s="11"/>
      <c r="C77" s="11"/>
      <c r="D77" s="10"/>
      <c r="E77" s="14"/>
      <c r="F77" s="10"/>
      <c r="G77" s="10"/>
      <c r="H77" s="19"/>
      <c r="I77" s="19"/>
      <c r="J77" s="20"/>
      <c r="K77" s="10"/>
      <c r="L77" s="10"/>
    </row>
    <row r="78" spans="1:12" s="8" customFormat="1" x14ac:dyDescent="0.2">
      <c r="A78" s="52" t="str">
        <f>A16</f>
        <v>ТЕХНИЧЕСКИЙ ДЕЛЕГАТ ФВСР:</v>
      </c>
      <c r="B78" s="52"/>
      <c r="C78" s="52"/>
      <c r="D78" s="52"/>
      <c r="E78" s="52" t="str">
        <f>A17</f>
        <v>ГЛАВНЫЙ СУДЬЯ:</v>
      </c>
      <c r="F78" s="52"/>
      <c r="G78" s="52"/>
      <c r="H78" s="52" t="str">
        <f>A18</f>
        <v>ГЛАВНЫЙ СЕКРЕТАРЬ:</v>
      </c>
      <c r="I78" s="52"/>
      <c r="J78" s="52" t="str">
        <f>A19</f>
        <v>СУДЬЯ НА ФИНИШЕ:</v>
      </c>
      <c r="K78" s="52"/>
      <c r="L78" s="52"/>
    </row>
    <row r="79" spans="1:12" x14ac:dyDescent="0.2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</row>
    <row r="80" spans="1:12" x14ac:dyDescent="0.2">
      <c r="A80" s="11"/>
      <c r="B80" s="11"/>
      <c r="C80" s="11"/>
      <c r="D80" s="11"/>
      <c r="E80" s="35"/>
      <c r="F80" s="11"/>
      <c r="G80" s="11"/>
      <c r="H80" s="19"/>
      <c r="I80" s="19"/>
      <c r="J80" s="11"/>
      <c r="K80" s="11"/>
      <c r="L80" s="11"/>
    </row>
    <row r="81" spans="1:12" x14ac:dyDescent="0.2">
      <c r="A81" s="11"/>
      <c r="B81" s="11"/>
      <c r="C81" s="11"/>
      <c r="D81" s="11"/>
      <c r="E81" s="35"/>
      <c r="F81" s="11"/>
      <c r="G81" s="11"/>
      <c r="H81" s="19"/>
      <c r="I81" s="19"/>
      <c r="J81" s="11"/>
      <c r="K81" s="11"/>
      <c r="L81" s="11"/>
    </row>
    <row r="82" spans="1:12" x14ac:dyDescent="0.2">
      <c r="A82" s="11"/>
      <c r="B82" s="11"/>
      <c r="C82" s="11"/>
      <c r="D82" s="11"/>
      <c r="E82" s="35"/>
      <c r="F82" s="11"/>
      <c r="G82" s="11"/>
      <c r="H82" s="19"/>
      <c r="I82" s="19"/>
      <c r="J82" s="11"/>
      <c r="K82" s="11"/>
      <c r="L82" s="11"/>
    </row>
    <row r="83" spans="1:12" x14ac:dyDescent="0.2">
      <c r="A83" s="11"/>
      <c r="B83" s="11"/>
      <c r="C83" s="11"/>
      <c r="D83" s="11"/>
      <c r="E83" s="35"/>
      <c r="F83" s="11"/>
      <c r="G83" s="11"/>
      <c r="H83" s="19"/>
      <c r="I83" s="19"/>
      <c r="J83" s="20"/>
      <c r="K83" s="10"/>
      <c r="L83" s="11"/>
    </row>
    <row r="84" spans="1:12" s="8" customFormat="1" x14ac:dyDescent="0.2">
      <c r="A84" s="60">
        <f>G16</f>
        <v>0</v>
      </c>
      <c r="B84" s="60"/>
      <c r="C84" s="60"/>
      <c r="D84" s="60"/>
      <c r="E84" s="60" t="str">
        <f>G17</f>
        <v>ГНИДЕНКО В.Н. (ВК, г.Тула)</v>
      </c>
      <c r="F84" s="60"/>
      <c r="G84" s="60"/>
      <c r="H84" s="60" t="str">
        <f>G18</f>
        <v>БЕЛОБОРОДОВА О.В. (1к., г.Москва)</v>
      </c>
      <c r="I84" s="60"/>
      <c r="J84" s="60" t="str">
        <f>G19</f>
        <v>КОЛЕДЕНКОВ А.Н. (1 к., г.Москва)</v>
      </c>
      <c r="K84" s="60"/>
      <c r="L84" s="60"/>
    </row>
  </sheetData>
  <mergeCells count="85">
    <mergeCell ref="I63:I66"/>
    <mergeCell ref="J63:J66"/>
    <mergeCell ref="L23:L27"/>
    <mergeCell ref="L28:L31"/>
    <mergeCell ref="L33:L37"/>
    <mergeCell ref="L38:L41"/>
    <mergeCell ref="L43:L47"/>
    <mergeCell ref="L48:L51"/>
    <mergeCell ref="L53:L56"/>
    <mergeCell ref="L58:L61"/>
    <mergeCell ref="L63:L66"/>
    <mergeCell ref="I53:I56"/>
    <mergeCell ref="J53:J56"/>
    <mergeCell ref="I23:I27"/>
    <mergeCell ref="J23:J27"/>
    <mergeCell ref="I28:I31"/>
    <mergeCell ref="I58:I61"/>
    <mergeCell ref="J58:J61"/>
    <mergeCell ref="I38:I41"/>
    <mergeCell ref="J38:J41"/>
    <mergeCell ref="I43:I47"/>
    <mergeCell ref="J43:J47"/>
    <mergeCell ref="I48:I51"/>
    <mergeCell ref="J48:J51"/>
    <mergeCell ref="J28:J31"/>
    <mergeCell ref="I33:I37"/>
    <mergeCell ref="J33:J37"/>
    <mergeCell ref="A48:A51"/>
    <mergeCell ref="A53:A56"/>
    <mergeCell ref="H53:H56"/>
    <mergeCell ref="A58:A61"/>
    <mergeCell ref="A63:A66"/>
    <mergeCell ref="H23:H27"/>
    <mergeCell ref="H28:H31"/>
    <mergeCell ref="H33:H37"/>
    <mergeCell ref="H38:H41"/>
    <mergeCell ref="H43:H47"/>
    <mergeCell ref="H48:H51"/>
    <mergeCell ref="H58:H61"/>
    <mergeCell ref="H63:H66"/>
    <mergeCell ref="A23:A27"/>
    <mergeCell ref="A28:A31"/>
    <mergeCell ref="A33:A37"/>
    <mergeCell ref="A38:A41"/>
    <mergeCell ref="A43:A47"/>
    <mergeCell ref="A69:D69"/>
    <mergeCell ref="G69:L69"/>
    <mergeCell ref="J78:L78"/>
    <mergeCell ref="J84:L84"/>
    <mergeCell ref="A79:E79"/>
    <mergeCell ref="F79:L79"/>
    <mergeCell ref="A84:D84"/>
    <mergeCell ref="E84:G84"/>
    <mergeCell ref="H84:I84"/>
    <mergeCell ref="A78:D78"/>
    <mergeCell ref="E78:G78"/>
    <mergeCell ref="H78:I78"/>
    <mergeCell ref="H16:L16"/>
    <mergeCell ref="A21:A22"/>
    <mergeCell ref="B21:B22"/>
    <mergeCell ref="C21:C22"/>
    <mergeCell ref="D21:D22"/>
    <mergeCell ref="E21:E22"/>
    <mergeCell ref="F21:F22"/>
    <mergeCell ref="G21:G22"/>
    <mergeCell ref="I21:I22"/>
    <mergeCell ref="J21:J22"/>
    <mergeCell ref="K21:K22"/>
    <mergeCell ref="L21:L22"/>
    <mergeCell ref="A12:L12"/>
    <mergeCell ref="A13:D13"/>
    <mergeCell ref="A14:D14"/>
    <mergeCell ref="A15:G15"/>
    <mergeCell ref="H15:L15"/>
    <mergeCell ref="A7:L7"/>
    <mergeCell ref="A8:L8"/>
    <mergeCell ref="A9:L9"/>
    <mergeCell ref="A10:L10"/>
    <mergeCell ref="A11:L11"/>
    <mergeCell ref="A6:L6"/>
    <mergeCell ref="A1:L1"/>
    <mergeCell ref="A2:L2"/>
    <mergeCell ref="A3:L3"/>
    <mergeCell ref="A4:L4"/>
    <mergeCell ref="A5:L5"/>
  </mergeCells>
  <conditionalFormatting sqref="A84:XFD84">
    <cfRule type="cellIs" dxfId="1" priority="1" operator="equal">
      <formula>0</formula>
    </cfRule>
  </conditionalFormatting>
  <conditionalFormatting sqref="G73:G76">
    <cfRule type="duplicateValues" dxfId="0" priority="2"/>
  </conditionalFormatting>
  <pageMargins left="0.7" right="0.7" top="0.75" bottom="0.75" header="0.3" footer="0.3"/>
  <pageSetup paperSize="9" scale="47" orientation="portrait" verticalDpi="0" r:id="rId1"/>
  <colBreaks count="1" manualBreakCount="1">
    <brk id="12" max="10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 г. пресл. 2 км</vt:lpstr>
      <vt:lpstr>'ком г. пресл. 2 км'!Область_печати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Раиса Оганесян</cp:lastModifiedBy>
  <cp:lastPrinted>2021-07-08T19:40:04Z</cp:lastPrinted>
  <dcterms:created xsi:type="dcterms:W3CDTF">1996-10-08T23:32:33Z</dcterms:created>
  <dcterms:modified xsi:type="dcterms:W3CDTF">2023-12-14T10:19:16Z</dcterms:modified>
</cp:coreProperties>
</file>